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bro"/>
  <mc:AlternateContent xmlns:mc="http://schemas.openxmlformats.org/markup-compatibility/2006">
    <mc:Choice Requires="x15">
      <x15ac:absPath xmlns:x15ac="http://schemas.microsoft.com/office/spreadsheetml/2010/11/ac" url="C:\Users\HRogers\Documents\ICR\General\Incident Cost Calculator\"/>
    </mc:Choice>
  </mc:AlternateContent>
  <bookViews>
    <workbookView xWindow="0" yWindow="0" windowWidth="20496" windowHeight="8820" activeTab="1"/>
  </bookViews>
  <sheets>
    <sheet name="How to Use this Template" sheetId="2" r:id="rId1"/>
    <sheet name="Incident Cost Calculator" sheetId="3" r:id="rId2"/>
  </sheets>
  <definedNames>
    <definedName name="_xlnm.Print_Area" localSheetId="0">'How to Use this Template'!$A$1:$A$44</definedName>
    <definedName name="Z_A70E13FD_248A_4335_89A4_E957CE23BA80_.wvu.PrintArea" localSheetId="1" hidden="1">'Incident Cost Calculator'!$1:$1048576</definedName>
  </definedNames>
  <calcPr calcId="152511" concurrentCalc="0"/>
  <customWorkbookViews>
    <customWorkbookView name="EASHW21" guid="{A70E13FD-248A-4335-89A4-E957CE23BA80}" includeHiddenRowCol="0" maximized="1" windowWidth="1020" windowHeight="675" activeSheetId="1" showFormulaBar="0"/>
  </customWorkbookViews>
</workbook>
</file>

<file path=xl/calcChain.xml><?xml version="1.0" encoding="utf-8"?>
<calcChain xmlns="http://schemas.openxmlformats.org/spreadsheetml/2006/main">
  <c r="D89" i="3" l="1"/>
  <c r="F89" i="3"/>
  <c r="F71" i="3"/>
  <c r="F70" i="3"/>
  <c r="F69" i="3"/>
  <c r="G69" i="3"/>
  <c r="D87" i="3"/>
  <c r="F87" i="3"/>
  <c r="F68" i="3"/>
  <c r="F67" i="3"/>
  <c r="F66" i="3"/>
  <c r="F88" i="3"/>
  <c r="F65" i="3"/>
  <c r="F64" i="3"/>
  <c r="F56" i="3"/>
  <c r="F57" i="3"/>
  <c r="F55" i="3"/>
  <c r="F53" i="3"/>
  <c r="F54" i="3"/>
  <c r="F52" i="3"/>
  <c r="F41" i="3"/>
  <c r="F40" i="3"/>
  <c r="D86" i="3"/>
  <c r="F86" i="3"/>
  <c r="F38" i="3"/>
  <c r="F36" i="3"/>
  <c r="F27" i="3"/>
  <c r="F28" i="3"/>
  <c r="F29" i="3"/>
  <c r="F30" i="3"/>
  <c r="F31" i="3"/>
  <c r="F26" i="3"/>
  <c r="E88" i="3"/>
  <c r="F15" i="3"/>
  <c r="F16" i="3"/>
  <c r="F11" i="3"/>
  <c r="F12" i="3"/>
  <c r="F13" i="3"/>
  <c r="E89" i="3"/>
  <c r="E87" i="3"/>
  <c r="E86" i="3"/>
  <c r="F10" i="3"/>
  <c r="G10" i="3"/>
  <c r="G11" i="3"/>
  <c r="G12" i="3"/>
  <c r="G13" i="3"/>
  <c r="G15" i="3"/>
  <c r="G16" i="3"/>
  <c r="G22" i="3"/>
  <c r="G26" i="3"/>
  <c r="G27" i="3"/>
  <c r="G28" i="3"/>
  <c r="G29" i="3"/>
  <c r="G30" i="3"/>
  <c r="G31" i="3"/>
  <c r="G33" i="3"/>
  <c r="G36" i="3"/>
  <c r="G38" i="3"/>
  <c r="G40" i="3"/>
  <c r="G41" i="3"/>
  <c r="G48" i="3"/>
  <c r="G52" i="3"/>
  <c r="G53" i="3"/>
  <c r="G54" i="3"/>
  <c r="G55" i="3"/>
  <c r="G56" i="3"/>
  <c r="G57" i="3"/>
  <c r="G60" i="3"/>
  <c r="G64" i="3"/>
  <c r="G65" i="3"/>
  <c r="G66" i="3"/>
  <c r="G67" i="3"/>
  <c r="G68" i="3"/>
  <c r="G70" i="3"/>
  <c r="G71" i="3"/>
  <c r="G73" i="3"/>
  <c r="G77" i="3"/>
  <c r="G79" i="3"/>
  <c r="G81" i="3"/>
</calcChain>
</file>

<file path=xl/sharedStrings.xml><?xml version="1.0" encoding="utf-8"?>
<sst xmlns="http://schemas.openxmlformats.org/spreadsheetml/2006/main" count="101" uniqueCount="85">
  <si>
    <t>Amount</t>
  </si>
  <si>
    <t>Hours spent</t>
  </si>
  <si>
    <t>First Aid Provision</t>
  </si>
  <si>
    <t>Attendance by first aider</t>
  </si>
  <si>
    <t>Time spent calling / liaising with emergency services</t>
  </si>
  <si>
    <t>Form filling by first aider</t>
  </si>
  <si>
    <t>Time for transportation to hospital</t>
  </si>
  <si>
    <t>Lost productivity of all affected workers</t>
  </si>
  <si>
    <t>Wages of injured employee</t>
  </si>
  <si>
    <t>Wages of employees temporarily stopped working</t>
  </si>
  <si>
    <t>Cost of activities to make area safe - stopping machinery, installing barriers etc.</t>
  </si>
  <si>
    <t>Cost of first aid supplies</t>
  </si>
  <si>
    <t>Cost of Ambulance / Taxi</t>
  </si>
  <si>
    <t>Other costs</t>
  </si>
  <si>
    <t>NET (incident costs)</t>
  </si>
  <si>
    <t>Investigation of accident</t>
  </si>
  <si>
    <t>Time to assess damage</t>
  </si>
  <si>
    <t>Time to co-ordinate repair work</t>
  </si>
  <si>
    <t>Clean up time</t>
  </si>
  <si>
    <t>Cost of disposal of damaged equipment / goods</t>
  </si>
  <si>
    <t>Cost of replacement parts, equipment etc.</t>
  </si>
  <si>
    <t>NET (Damage costs)</t>
  </si>
  <si>
    <t>Time to hire or relocate replacement worker</t>
  </si>
  <si>
    <t>Interview / test potential replacements</t>
  </si>
  <si>
    <t>Co-ordinate training of replacement</t>
  </si>
  <si>
    <t>Adminstrative paperwork</t>
  </si>
  <si>
    <t>Overtime costs if a relocated worker</t>
  </si>
  <si>
    <t>Training time for new or relocated worker</t>
  </si>
  <si>
    <t>Trainee time for new or relocated worker</t>
  </si>
  <si>
    <t>Costs to hire a replacement worker - temporary agency fee etc.</t>
  </si>
  <si>
    <t>NET (Replacement costs)</t>
  </si>
  <si>
    <t>Lost productivity due to disruption</t>
  </si>
  <si>
    <t>Time spent managing claim - liaison with insurance company etc.</t>
  </si>
  <si>
    <t>Reduced productivity of injured worker after they return to work</t>
  </si>
  <si>
    <t>NET (Productivity costs)</t>
  </si>
  <si>
    <t>Legal costs, fines</t>
  </si>
  <si>
    <t>Intangible effects e.g. customer perception, image as an employer</t>
  </si>
  <si>
    <t>NET (External costs)</t>
  </si>
  <si>
    <t>Annual salary</t>
  </si>
  <si>
    <t>Cost per day</t>
  </si>
  <si>
    <t>Hourly rate</t>
  </si>
  <si>
    <t>Operative</t>
  </si>
  <si>
    <t>Supervisor / Engineer</t>
  </si>
  <si>
    <t>Finance/ HR Director</t>
  </si>
  <si>
    <t>Avg cost per hour</t>
  </si>
  <si>
    <t>Cost to repair or replace equipment</t>
  </si>
  <si>
    <t>TOTAL (cost of incident)</t>
  </si>
  <si>
    <t>How to Use This Template</t>
  </si>
  <si>
    <t>Conclusion</t>
  </si>
  <si>
    <t xml:space="preserve">How to use the Incident Cost Calculator </t>
  </si>
  <si>
    <t>Introduction: Incident Cost Calculator</t>
  </si>
  <si>
    <t>Disclaimer</t>
  </si>
  <si>
    <t>The content of this document is provided for information purposes only. No legal liability or other responsibility is accepted by or on behalf of Incidentcontrolroom.com® for any errors, omissions, or statements either on our website, or within this content. Incidentcontrolroom.com® accepts no responsibility for any loss, damage or inconvenience caused as a result of reliance on such information.</t>
  </si>
  <si>
    <t>Role (Annual Salaries)</t>
  </si>
  <si>
    <t>Overtime</t>
  </si>
  <si>
    <t>1. Incident Costs</t>
  </si>
  <si>
    <t>Cost of outside contractors</t>
  </si>
  <si>
    <t>Cost of relocating</t>
  </si>
  <si>
    <t>by David McCarthy Founder &amp; CEO Incidentcontrolroom.com®</t>
  </si>
  <si>
    <t xml:space="preserve">Follow steps 1 - 6, inputting as much information as you possibly can in the grey boxes on the right hand margin. </t>
  </si>
  <si>
    <t>Plug your company's data into the excel spreadsheet, enter the number of hours associated with each line item and the equations will automatically update. Feel free to customise this to your own organisation's needs as required.</t>
  </si>
  <si>
    <t xml:space="preserve">Calculating the cost of incidents is tough. And as more C-Level management demand quantification of bottom line costs relating to incidents, it is the job of the emergency / bcp / crisis manager to quantify those costs. Although difficult to quantify, we have developed this calculator to aid this process. Using this practical and easy to use xcel spreadsheet, you will be able to quickly estimate the cost of incidents. </t>
  </si>
  <si>
    <t>Once customised to your organisation, the components of this template will help you calculate the cost of incidents in a method that is easily understood by your C-Level management team.</t>
  </si>
  <si>
    <t>Contractor</t>
  </si>
  <si>
    <t>Immediate Incident Costs</t>
  </si>
  <si>
    <t>Investigation Costs</t>
  </si>
  <si>
    <t>NET (Investigation costs)</t>
  </si>
  <si>
    <t>Initial accident investigation - examination, photographs, measurements</t>
  </si>
  <si>
    <t>Meetings with management</t>
  </si>
  <si>
    <t>Meetings with employees</t>
  </si>
  <si>
    <t>Meetings with external persons - manufacturers, engineers etc.</t>
  </si>
  <si>
    <t>Report writing</t>
  </si>
  <si>
    <t>Administrative paperwork</t>
  </si>
  <si>
    <t>Damage Costs</t>
  </si>
  <si>
    <t>Co-ordination of clean up time</t>
  </si>
  <si>
    <t>Time for workers to clean-up site</t>
  </si>
  <si>
    <t>Replacement Costs</t>
  </si>
  <si>
    <t>Productivity Costs</t>
  </si>
  <si>
    <t>Cost of reduced productivity</t>
  </si>
  <si>
    <t>Cost of idle contractors</t>
  </si>
  <si>
    <t>Cost of lost production on day of accident</t>
  </si>
  <si>
    <t>Cost of lost production during investigation</t>
  </si>
  <si>
    <t>Reduced speed or limited number of hours per day</t>
  </si>
  <si>
    <t>Follow up medical appointments</t>
  </si>
  <si>
    <t>External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</si>
</sst>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p_t_a_-;\-* #,##0.00\ _p_t_a_-;_-* &quot;-&quot;??\ _p_t_a_-;_-@_-"/>
    <numFmt numFmtId="165" formatCode="_-* #,##0_-;\-* #,##0_-;_-* &quot;-&quot;??_-;_-@_-"/>
  </numFmts>
  <fonts count="17">
    <font>
      <sz val="10"/>
      <name val="Arial"/>
      <family val="2"/>
    </font>
    <font>
      <sz val="10"/>
      <name val="Arial"/>
      <family val="2"/>
    </font>
    <font>
      <sz val="8"/>
      <name val="Arial"/>
      <family val="2"/>
    </font>
    <font>
      <sz val="8"/>
      <name val="Open Sans"/>
    </font>
    <font>
      <b/>
      <sz val="8"/>
      <name val="Open Sans"/>
    </font>
    <font>
      <sz val="9"/>
      <name val="Open Sans"/>
    </font>
    <font>
      <sz val="10"/>
      <color indexed="9"/>
      <name val="Open Sans"/>
    </font>
    <font>
      <b/>
      <sz val="10"/>
      <name val="Open Sans"/>
    </font>
    <font>
      <sz val="10"/>
      <name val="Open Sans"/>
    </font>
    <font>
      <i/>
      <sz val="8"/>
      <name val="Open Sans"/>
    </font>
    <font>
      <u/>
      <sz val="11"/>
      <color theme="10"/>
      <name val="Calibri"/>
      <family val="2"/>
      <scheme val="minor"/>
    </font>
    <font>
      <sz val="11"/>
      <color theme="1"/>
      <name val="Calibri"/>
      <family val="2"/>
      <scheme val="minor"/>
    </font>
    <font>
      <b/>
      <sz val="18"/>
      <color rgb="FF3999B5"/>
      <name val="Open Sans"/>
    </font>
    <font>
      <sz val="11"/>
      <color theme="1"/>
      <name val="Calibri Light"/>
    </font>
    <font>
      <b/>
      <sz val="16"/>
      <color theme="0"/>
      <name val="Calibri Light"/>
    </font>
    <font>
      <sz val="11"/>
      <color rgb="FF5D5D5D"/>
      <name val="Calibri Light"/>
    </font>
    <font>
      <b/>
      <sz val="11"/>
      <color theme="0"/>
      <name val="Calibri Light"/>
    </font>
  </fonts>
  <fills count="6">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rgb="FF3999B5"/>
        <bgColor indexed="64"/>
      </patternFill>
    </fill>
    <fill>
      <patternFill patternType="solid">
        <fgColor theme="2" tint="-4.9989318521683403E-2"/>
        <bgColor indexed="64"/>
      </patternFill>
    </fill>
  </fills>
  <borders count="11">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0" fontId="10" fillId="0" borderId="0" applyNumberFormat="0" applyFill="0" applyBorder="0" applyAlignment="0" applyProtection="0"/>
    <xf numFmtId="0" fontId="11" fillId="0" borderId="0"/>
  </cellStyleXfs>
  <cellXfs count="42">
    <xf numFmtId="0" fontId="0" fillId="0" borderId="0" xfId="0"/>
    <xf numFmtId="0" fontId="3" fillId="2" borderId="0" xfId="0" applyFont="1" applyFill="1"/>
    <xf numFmtId="0" fontId="3" fillId="2" borderId="1" xfId="0" applyFont="1" applyFill="1" applyBorder="1" applyAlignment="1">
      <alignment horizontal="left"/>
    </xf>
    <xf numFmtId="0" fontId="3" fillId="2" borderId="1" xfId="0" applyFont="1" applyFill="1" applyBorder="1" applyAlignment="1">
      <alignment horizontal="center"/>
    </xf>
    <xf numFmtId="0" fontId="3" fillId="0" borderId="1" xfId="0" applyFont="1" applyFill="1" applyBorder="1" applyAlignment="1">
      <alignment horizontal="center"/>
    </xf>
    <xf numFmtId="0" fontId="4" fillId="2" borderId="1" xfId="0" applyFont="1" applyFill="1" applyBorder="1" applyAlignment="1">
      <alignment horizontal="left"/>
    </xf>
    <xf numFmtId="0" fontId="3" fillId="2" borderId="2" xfId="0" applyFont="1" applyFill="1" applyBorder="1"/>
    <xf numFmtId="2" fontId="12" fillId="3" borderId="1" xfId="0" applyNumberFormat="1" applyFont="1" applyFill="1" applyBorder="1" applyAlignment="1">
      <alignment horizontal="center"/>
    </xf>
    <xf numFmtId="0" fontId="5" fillId="2" borderId="0" xfId="0" applyFont="1" applyFill="1" applyBorder="1"/>
    <xf numFmtId="0" fontId="6" fillId="4" borderId="1" xfId="0" applyFont="1" applyFill="1" applyBorder="1" applyAlignment="1">
      <alignment horizontal="center"/>
    </xf>
    <xf numFmtId="0" fontId="7" fillId="2" borderId="1" xfId="0" applyFont="1" applyFill="1" applyBorder="1" applyAlignment="1">
      <alignment horizontal="left"/>
    </xf>
    <xf numFmtId="0" fontId="8" fillId="0" borderId="1" xfId="0" applyFont="1" applyFill="1" applyBorder="1" applyAlignment="1">
      <alignment horizontal="center"/>
    </xf>
    <xf numFmtId="0" fontId="13" fillId="0" borderId="0" xfId="3" applyFont="1"/>
    <xf numFmtId="0" fontId="14" fillId="3" borderId="0" xfId="3" applyFont="1" applyFill="1" applyBorder="1" applyAlignment="1">
      <alignment vertical="center"/>
    </xf>
    <xf numFmtId="0" fontId="13" fillId="3" borderId="0" xfId="3" applyFont="1" applyFill="1"/>
    <xf numFmtId="0" fontId="15" fillId="3" borderId="0" xfId="3" applyFont="1" applyFill="1" applyBorder="1" applyAlignment="1">
      <alignment vertical="top" wrapText="1"/>
    </xf>
    <xf numFmtId="0" fontId="15" fillId="3" borderId="0" xfId="3" applyFont="1" applyFill="1"/>
    <xf numFmtId="0" fontId="16" fillId="3" borderId="0" xfId="3" applyFont="1" applyFill="1" applyBorder="1" applyAlignment="1">
      <alignment vertical="center"/>
    </xf>
    <xf numFmtId="0" fontId="3" fillId="5" borderId="1" xfId="0" applyFont="1" applyFill="1" applyBorder="1" applyAlignment="1">
      <alignment horizontal="center"/>
    </xf>
    <xf numFmtId="3" fontId="3" fillId="5" borderId="1" xfId="0" applyNumberFormat="1" applyFont="1" applyFill="1" applyBorder="1" applyAlignment="1">
      <alignment horizontal="center"/>
    </xf>
    <xf numFmtId="0" fontId="5" fillId="3" borderId="3" xfId="0" applyFont="1" applyFill="1" applyBorder="1"/>
    <xf numFmtId="165" fontId="5" fillId="3" borderId="0" xfId="1" applyNumberFormat="1" applyFont="1" applyFill="1" applyBorder="1"/>
    <xf numFmtId="0" fontId="5" fillId="3" borderId="4" xfId="0" applyFont="1" applyFill="1" applyBorder="1"/>
    <xf numFmtId="165" fontId="5" fillId="3" borderId="5" xfId="1" applyNumberFormat="1" applyFont="1" applyFill="1" applyBorder="1"/>
    <xf numFmtId="0" fontId="6" fillId="4" borderId="6" xfId="0" applyFont="1" applyFill="1" applyBorder="1" applyAlignment="1">
      <alignment horizontal="center"/>
    </xf>
    <xf numFmtId="0" fontId="6" fillId="4" borderId="7" xfId="0" applyFont="1" applyFill="1" applyBorder="1" applyAlignment="1">
      <alignment horizontal="center"/>
    </xf>
    <xf numFmtId="0" fontId="5" fillId="3" borderId="0" xfId="0" applyFont="1" applyFill="1" applyBorder="1" applyAlignment="1">
      <alignment horizontal="center"/>
    </xf>
    <xf numFmtId="0" fontId="5" fillId="3" borderId="8" xfId="0" applyFont="1" applyFill="1" applyBorder="1" applyAlignment="1">
      <alignment horizontal="center"/>
    </xf>
    <xf numFmtId="2" fontId="5" fillId="3" borderId="8" xfId="0" applyNumberFormat="1" applyFont="1" applyFill="1" applyBorder="1" applyAlignment="1">
      <alignment horizontal="center"/>
    </xf>
    <xf numFmtId="0" fontId="5" fillId="3" borderId="5" xfId="0" applyFont="1" applyFill="1" applyBorder="1" applyAlignment="1">
      <alignment horizontal="center"/>
    </xf>
    <xf numFmtId="0" fontId="5" fillId="3" borderId="9" xfId="0" applyFont="1" applyFill="1" applyBorder="1" applyAlignment="1">
      <alignment horizontal="center"/>
    </xf>
    <xf numFmtId="0" fontId="6" fillId="4" borderId="1" xfId="0" applyFont="1" applyFill="1" applyBorder="1" applyAlignment="1">
      <alignment horizontal="left"/>
    </xf>
    <xf numFmtId="0" fontId="3" fillId="3" borderId="1" xfId="0" applyFont="1" applyFill="1" applyBorder="1" applyAlignment="1">
      <alignment horizontal="center"/>
    </xf>
    <xf numFmtId="2" fontId="3" fillId="5" borderId="1" xfId="0" applyNumberFormat="1" applyFont="1" applyFill="1" applyBorder="1" applyAlignment="1">
      <alignment horizontal="center"/>
    </xf>
    <xf numFmtId="0" fontId="3" fillId="2" borderId="1" xfId="0" applyFont="1" applyFill="1" applyBorder="1" applyAlignment="1">
      <alignment horizontal="left"/>
    </xf>
    <xf numFmtId="0" fontId="6" fillId="4" borderId="1" xfId="0" applyFont="1" applyFill="1" applyBorder="1" applyAlignment="1">
      <alignment horizontal="left"/>
    </xf>
    <xf numFmtId="0" fontId="4" fillId="2" borderId="1" xfId="0" applyFont="1" applyFill="1" applyBorder="1" applyAlignment="1">
      <alignment horizontal="left"/>
    </xf>
    <xf numFmtId="0" fontId="9" fillId="2" borderId="1" xfId="0" applyFont="1" applyFill="1" applyBorder="1" applyAlignment="1">
      <alignment horizontal="left"/>
    </xf>
    <xf numFmtId="0" fontId="3" fillId="3" borderId="1" xfId="0" applyFont="1" applyFill="1" applyBorder="1" applyAlignment="1">
      <alignment horizontal="center"/>
    </xf>
    <xf numFmtId="0" fontId="6" fillId="4" borderId="10" xfId="0" applyFont="1" applyFill="1" applyBorder="1" applyAlignment="1">
      <alignment horizontal="left"/>
    </xf>
    <xf numFmtId="0" fontId="6" fillId="4" borderId="6" xfId="0" applyFont="1" applyFill="1" applyBorder="1" applyAlignment="1">
      <alignment horizontal="left"/>
    </xf>
    <xf numFmtId="0" fontId="4" fillId="2" borderId="1" xfId="0" applyFont="1" applyFill="1" applyBorder="1" applyAlignment="1">
      <alignment horizontal="center"/>
    </xf>
  </cellXfs>
  <cellStyles count="4">
    <cellStyle name="Comma" xfId="1" builtinId="3"/>
    <cellStyle name="Hyperlink 2" xfId="2"/>
    <cellStyle name="Normal" xfId="0" builtinId="0"/>
    <cellStyle name="Normal 2" xfId="3"/>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incidentcontrolroom.com/live-emergency-response-software-dem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incidentcontrolroom.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1127125</xdr:colOff>
      <xdr:row>18</xdr:row>
      <xdr:rowOff>19050</xdr:rowOff>
    </xdr:from>
    <xdr:to>
      <xdr:col>0</xdr:col>
      <xdr:colOff>7416800</xdr:colOff>
      <xdr:row>39</xdr:row>
      <xdr:rowOff>60325</xdr:rowOff>
    </xdr:to>
    <xdr:pic>
      <xdr:nvPicPr>
        <xdr:cNvPr id="2088"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7125" y="4908550"/>
          <a:ext cx="6289675" cy="404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380999</xdr:colOff>
      <xdr:row>83</xdr:row>
      <xdr:rowOff>0</xdr:rowOff>
    </xdr:from>
    <xdr:to>
      <xdr:col>6</xdr:col>
      <xdr:colOff>1195916</xdr:colOff>
      <xdr:row>89</xdr:row>
      <xdr:rowOff>67881</xdr:rowOff>
    </xdr:to>
    <xdr:pic>
      <xdr:nvPicPr>
        <xdr:cNvPr id="309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22832" y="12149667"/>
          <a:ext cx="814917" cy="978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Custom 6">
      <a:dk1>
        <a:srgbClr val="0E657C"/>
      </a:dk1>
      <a:lt1>
        <a:srgbClr val="0E657C"/>
      </a:lt1>
      <a:dk2>
        <a:srgbClr val="0E657C"/>
      </a:dk2>
      <a:lt2>
        <a:srgbClr val="FFFFFF"/>
      </a:lt2>
      <a:accent1>
        <a:srgbClr val="EE5B00"/>
      </a:accent1>
      <a:accent2>
        <a:srgbClr val="EE5B00"/>
      </a:accent2>
      <a:accent3>
        <a:srgbClr val="EE5B00"/>
      </a:accent3>
      <a:accent4>
        <a:srgbClr val="EE5B00"/>
      </a:accent4>
      <a:accent5>
        <a:srgbClr val="FFFFFF"/>
      </a:accent5>
      <a:accent6>
        <a:srgbClr val="FFFFFF"/>
      </a:accent6>
      <a:hlink>
        <a:srgbClr val="0E657C"/>
      </a:hlink>
      <a:folHlink>
        <a:srgbClr val="0E657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16"/>
  <sheetViews>
    <sheetView zoomScale="60" zoomScaleNormal="60" zoomScalePageLayoutView="114" workbookViewId="0">
      <selection activeCell="A16" sqref="A16"/>
    </sheetView>
  </sheetViews>
  <sheetFormatPr defaultColWidth="8.88671875" defaultRowHeight="14.4"/>
  <cols>
    <col min="1" max="1" width="133.6640625" style="12" customWidth="1"/>
    <col min="2" max="16384" width="8.88671875" style="12"/>
  </cols>
  <sheetData>
    <row r="1" spans="1:17" ht="26.25" customHeight="1">
      <c r="A1" s="13" t="s">
        <v>49</v>
      </c>
      <c r="B1" s="14"/>
      <c r="C1" s="14"/>
      <c r="D1" s="14"/>
      <c r="E1" s="14"/>
      <c r="F1" s="14"/>
      <c r="G1" s="14"/>
      <c r="H1" s="14"/>
      <c r="I1" s="14"/>
      <c r="J1" s="14"/>
      <c r="K1" s="14"/>
      <c r="L1" s="14"/>
      <c r="M1" s="14"/>
      <c r="N1" s="14"/>
      <c r="O1" s="14"/>
      <c r="P1" s="14"/>
      <c r="Q1" s="14"/>
    </row>
    <row r="2" spans="1:17" ht="21">
      <c r="A2" s="13" t="s">
        <v>58</v>
      </c>
      <c r="B2" s="14"/>
      <c r="C2" s="14"/>
      <c r="D2" s="14"/>
      <c r="E2" s="14"/>
      <c r="F2" s="14"/>
      <c r="G2" s="14"/>
      <c r="H2" s="14"/>
      <c r="I2" s="14"/>
      <c r="J2" s="14"/>
      <c r="K2" s="14"/>
      <c r="L2" s="14"/>
      <c r="M2" s="14"/>
      <c r="N2" s="14"/>
      <c r="O2" s="14"/>
      <c r="P2" s="14"/>
      <c r="Q2" s="14"/>
    </row>
    <row r="3" spans="1:17" ht="11.1" customHeight="1">
      <c r="A3" s="13"/>
      <c r="B3" s="14"/>
      <c r="C3" s="14"/>
      <c r="D3" s="14"/>
      <c r="E3" s="14"/>
      <c r="F3" s="14"/>
      <c r="G3" s="14"/>
      <c r="H3" s="14"/>
      <c r="I3" s="14"/>
      <c r="J3" s="14"/>
      <c r="K3" s="14"/>
      <c r="L3" s="14"/>
      <c r="M3" s="14"/>
      <c r="N3" s="14"/>
      <c r="O3" s="14"/>
      <c r="P3" s="14"/>
      <c r="Q3" s="14"/>
    </row>
    <row r="4" spans="1:17">
      <c r="A4" s="17" t="s">
        <v>50</v>
      </c>
      <c r="B4" s="14"/>
      <c r="C4" s="14"/>
      <c r="D4" s="14"/>
      <c r="E4" s="14"/>
      <c r="F4" s="14"/>
      <c r="G4" s="14"/>
      <c r="H4" s="14"/>
      <c r="I4" s="14"/>
      <c r="J4" s="14"/>
      <c r="K4" s="14"/>
      <c r="L4" s="14"/>
      <c r="M4" s="14"/>
      <c r="N4" s="14"/>
      <c r="O4" s="14"/>
      <c r="P4" s="14"/>
      <c r="Q4" s="14"/>
    </row>
    <row r="5" spans="1:17" ht="43.2">
      <c r="A5" s="15" t="s">
        <v>61</v>
      </c>
      <c r="B5" s="14"/>
      <c r="C5" s="14"/>
      <c r="D5" s="14"/>
      <c r="E5" s="14"/>
      <c r="F5" s="14"/>
      <c r="G5" s="14"/>
      <c r="H5" s="14"/>
      <c r="I5" s="14"/>
      <c r="J5" s="14"/>
      <c r="K5" s="14"/>
      <c r="L5" s="14"/>
      <c r="M5" s="14"/>
      <c r="N5" s="14"/>
      <c r="O5" s="14"/>
      <c r="P5" s="14"/>
      <c r="Q5" s="14"/>
    </row>
    <row r="6" spans="1:17">
      <c r="A6" s="16"/>
      <c r="B6" s="14"/>
      <c r="C6" s="14"/>
      <c r="D6" s="14"/>
      <c r="E6" s="14"/>
      <c r="F6" s="14"/>
      <c r="G6" s="14"/>
      <c r="H6" s="14"/>
      <c r="I6" s="14"/>
      <c r="J6" s="14"/>
      <c r="K6" s="14"/>
      <c r="L6" s="14"/>
      <c r="M6" s="14"/>
      <c r="N6" s="14"/>
      <c r="O6" s="14"/>
      <c r="P6" s="14"/>
      <c r="Q6" s="14"/>
    </row>
    <row r="7" spans="1:17">
      <c r="A7" s="17" t="s">
        <v>47</v>
      </c>
      <c r="B7" s="14"/>
      <c r="C7" s="14"/>
      <c r="D7" s="14"/>
      <c r="E7" s="14"/>
      <c r="F7" s="14"/>
      <c r="G7" s="14"/>
      <c r="H7" s="14"/>
      <c r="I7" s="14"/>
      <c r="J7" s="14"/>
      <c r="K7" s="14"/>
      <c r="L7" s="14"/>
      <c r="M7" s="14"/>
      <c r="N7" s="14"/>
      <c r="O7" s="14"/>
      <c r="P7" s="14"/>
      <c r="Q7" s="14"/>
    </row>
    <row r="8" spans="1:17">
      <c r="A8" s="15" t="s">
        <v>59</v>
      </c>
      <c r="B8" s="14"/>
      <c r="C8" s="14"/>
      <c r="D8" s="14"/>
      <c r="E8" s="14"/>
      <c r="F8" s="14"/>
      <c r="G8" s="14"/>
      <c r="H8" s="14"/>
      <c r="I8" s="14"/>
      <c r="J8" s="14"/>
      <c r="K8" s="14"/>
      <c r="L8" s="14"/>
      <c r="M8" s="14"/>
      <c r="N8" s="14"/>
      <c r="O8" s="14"/>
      <c r="P8" s="14"/>
      <c r="Q8" s="14"/>
    </row>
    <row r="9" spans="1:17" ht="42" customHeight="1">
      <c r="A9" s="15" t="s">
        <v>60</v>
      </c>
      <c r="B9" s="14"/>
      <c r="C9" s="14"/>
      <c r="D9" s="14"/>
      <c r="E9" s="14"/>
      <c r="F9" s="14"/>
      <c r="G9" s="14"/>
      <c r="H9" s="14"/>
      <c r="I9" s="14"/>
      <c r="J9" s="14"/>
      <c r="K9" s="14"/>
      <c r="L9" s="14"/>
      <c r="M9" s="14"/>
      <c r="N9" s="14"/>
      <c r="O9" s="14"/>
      <c r="P9" s="14"/>
      <c r="Q9" s="14"/>
    </row>
    <row r="10" spans="1:17">
      <c r="A10" s="17" t="s">
        <v>48</v>
      </c>
      <c r="B10" s="14"/>
      <c r="C10" s="14"/>
      <c r="D10" s="14"/>
      <c r="E10" s="14"/>
      <c r="F10" s="14"/>
      <c r="G10" s="14"/>
      <c r="H10" s="14"/>
      <c r="I10" s="14"/>
      <c r="J10" s="14"/>
      <c r="K10" s="14"/>
      <c r="L10" s="14"/>
      <c r="M10" s="14"/>
      <c r="N10" s="14"/>
      <c r="O10" s="14"/>
      <c r="P10" s="14"/>
      <c r="Q10" s="14"/>
    </row>
    <row r="11" spans="1:17" ht="28.8">
      <c r="A11" s="15" t="s">
        <v>62</v>
      </c>
      <c r="B11" s="14"/>
      <c r="C11" s="14"/>
      <c r="D11" s="14"/>
      <c r="E11" s="14"/>
      <c r="F11" s="14"/>
      <c r="G11" s="14"/>
      <c r="H11" s="14"/>
      <c r="I11" s="14"/>
      <c r="J11" s="14"/>
      <c r="K11" s="14"/>
      <c r="L11" s="14"/>
      <c r="M11" s="14"/>
      <c r="N11" s="14"/>
      <c r="O11" s="14"/>
      <c r="P11" s="14"/>
      <c r="Q11" s="14"/>
    </row>
    <row r="12" spans="1:17">
      <c r="B12" s="14"/>
      <c r="C12" s="14"/>
      <c r="D12" s="14"/>
      <c r="E12" s="14"/>
      <c r="F12" s="14"/>
      <c r="G12" s="14"/>
      <c r="H12" s="14"/>
      <c r="I12" s="14"/>
      <c r="J12" s="14"/>
      <c r="K12" s="14"/>
      <c r="L12" s="14"/>
      <c r="M12" s="14"/>
      <c r="N12" s="14"/>
      <c r="O12" s="14"/>
      <c r="P12" s="14"/>
      <c r="Q12" s="14"/>
    </row>
    <row r="13" spans="1:17">
      <c r="A13" s="17" t="s">
        <v>51</v>
      </c>
      <c r="B13" s="14"/>
      <c r="C13" s="14"/>
      <c r="D13" s="14"/>
      <c r="E13" s="14"/>
      <c r="F13" s="14"/>
      <c r="G13" s="14"/>
      <c r="H13" s="14"/>
      <c r="I13" s="14"/>
      <c r="J13" s="14"/>
      <c r="K13" s="14"/>
      <c r="L13" s="14"/>
      <c r="M13" s="14"/>
      <c r="N13" s="14"/>
      <c r="O13" s="14"/>
      <c r="P13" s="14"/>
      <c r="Q13" s="14"/>
    </row>
    <row r="14" spans="1:17" ht="43.2">
      <c r="A14" s="15" t="s">
        <v>52</v>
      </c>
      <c r="B14" s="14"/>
      <c r="C14" s="14"/>
      <c r="D14" s="14"/>
      <c r="E14" s="14"/>
      <c r="F14" s="14"/>
      <c r="G14" s="14"/>
      <c r="H14" s="14"/>
      <c r="I14" s="14"/>
      <c r="J14" s="14"/>
      <c r="K14" s="14"/>
      <c r="L14" s="14"/>
      <c r="M14" s="14"/>
      <c r="N14" s="14"/>
      <c r="O14" s="14"/>
      <c r="P14" s="14"/>
      <c r="Q14" s="14"/>
    </row>
    <row r="15" spans="1:17">
      <c r="A15" s="15"/>
      <c r="B15" s="14"/>
      <c r="C15" s="14"/>
      <c r="D15" s="14"/>
      <c r="E15" s="14"/>
      <c r="F15" s="14"/>
      <c r="G15" s="14"/>
      <c r="H15" s="14"/>
      <c r="I15" s="14"/>
      <c r="J15" s="14"/>
      <c r="K15" s="14"/>
      <c r="L15" s="14"/>
      <c r="M15" s="14"/>
      <c r="N15" s="14"/>
      <c r="O15" s="14"/>
      <c r="P15" s="14"/>
      <c r="Q15" s="14"/>
    </row>
    <row r="16" spans="1:17">
      <c r="B16" s="14"/>
      <c r="C16" s="14"/>
      <c r="D16" s="14"/>
      <c r="E16" s="14"/>
      <c r="F16" s="14"/>
      <c r="G16" s="14"/>
      <c r="H16" s="14"/>
      <c r="I16" s="14"/>
      <c r="J16" s="14"/>
      <c r="K16" s="14"/>
      <c r="L16" s="14"/>
      <c r="M16" s="14"/>
      <c r="N16" s="14"/>
      <c r="O16" s="14"/>
      <c r="P16" s="14"/>
      <c r="Q16" s="14"/>
    </row>
  </sheetData>
  <pageMargins left="0.75" right="0.75" top="1" bottom="1" header="0.3" footer="0.3"/>
  <pageSetup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B1:G89"/>
  <sheetViews>
    <sheetView tabSelected="1" view="pageLayout" zoomScale="80" zoomScaleNormal="125" zoomScalePageLayoutView="80" workbookViewId="0">
      <selection activeCell="B90" sqref="B90"/>
    </sheetView>
  </sheetViews>
  <sheetFormatPr defaultColWidth="11.44140625" defaultRowHeight="10.199999999999999"/>
  <cols>
    <col min="1" max="1" width="5.33203125" style="1" customWidth="1"/>
    <col min="2" max="2" width="24" style="1" customWidth="1"/>
    <col min="3" max="3" width="34.6640625" style="1" customWidth="1"/>
    <col min="4" max="4" width="20.44140625" style="1" customWidth="1"/>
    <col min="5" max="5" width="17.33203125" style="1" customWidth="1"/>
    <col min="6" max="6" width="22.44140625" style="1" customWidth="1"/>
    <col min="7" max="7" width="21" style="1" customWidth="1"/>
    <col min="8" max="16384" width="11.44140625" style="1"/>
  </cols>
  <sheetData>
    <row r="1" spans="2:7" ht="2.1" customHeight="1"/>
    <row r="2" spans="2:7" hidden="1"/>
    <row r="3" spans="2:7" ht="15.9" hidden="1" customHeight="1"/>
    <row r="4" spans="2:7" hidden="1"/>
    <row r="5" spans="2:7" ht="0.75" customHeight="1"/>
    <row r="7" spans="2:7" ht="15" customHeight="1">
      <c r="B7" s="35" t="s">
        <v>55</v>
      </c>
      <c r="C7" s="35"/>
      <c r="D7" s="31"/>
      <c r="E7" s="9"/>
      <c r="F7" s="9"/>
      <c r="G7" s="9"/>
    </row>
    <row r="8" spans="2:7" ht="15" customHeight="1">
      <c r="B8" s="35" t="s">
        <v>64</v>
      </c>
      <c r="C8" s="35"/>
      <c r="D8" s="35"/>
      <c r="E8" s="9" t="s">
        <v>1</v>
      </c>
      <c r="F8" s="9" t="s">
        <v>44</v>
      </c>
      <c r="G8" s="9" t="s">
        <v>0</v>
      </c>
    </row>
    <row r="9" spans="2:7" ht="12.75" customHeight="1">
      <c r="B9" s="36" t="s">
        <v>2</v>
      </c>
      <c r="C9" s="36"/>
      <c r="D9" s="36"/>
      <c r="E9" s="3"/>
      <c r="F9" s="3"/>
      <c r="G9" s="3"/>
    </row>
    <row r="10" spans="2:7" ht="12.75" customHeight="1">
      <c r="B10" s="34" t="s">
        <v>3</v>
      </c>
      <c r="C10" s="34"/>
      <c r="D10" s="34"/>
      <c r="E10" s="18">
        <v>3</v>
      </c>
      <c r="F10" s="18">
        <f>$F$89</f>
        <v>31.25</v>
      </c>
      <c r="G10" s="18">
        <f>E10*F10</f>
        <v>93.75</v>
      </c>
    </row>
    <row r="11" spans="2:7" ht="12.75" customHeight="1">
      <c r="B11" s="34" t="s">
        <v>4</v>
      </c>
      <c r="C11" s="34"/>
      <c r="D11" s="34"/>
      <c r="E11" s="18">
        <v>3</v>
      </c>
      <c r="F11" s="18">
        <f>$F$89</f>
        <v>31.25</v>
      </c>
      <c r="G11" s="18">
        <f>E11*F11</f>
        <v>93.75</v>
      </c>
    </row>
    <row r="12" spans="2:7" ht="12.75" customHeight="1">
      <c r="B12" s="34" t="s">
        <v>5</v>
      </c>
      <c r="C12" s="34"/>
      <c r="D12" s="34"/>
      <c r="E12" s="18">
        <v>0.5</v>
      </c>
      <c r="F12" s="18">
        <f>$F$89</f>
        <v>31.25</v>
      </c>
      <c r="G12" s="18">
        <f>E12*F12</f>
        <v>15.625</v>
      </c>
    </row>
    <row r="13" spans="2:7" ht="12.75" customHeight="1">
      <c r="B13" s="36" t="s">
        <v>6</v>
      </c>
      <c r="C13" s="36"/>
      <c r="D13" s="36"/>
      <c r="E13" s="18">
        <v>3</v>
      </c>
      <c r="F13" s="18">
        <f>$F$89</f>
        <v>31.25</v>
      </c>
      <c r="G13" s="18">
        <f>E13*F13</f>
        <v>93.75</v>
      </c>
    </row>
    <row r="14" spans="2:7" ht="12.75" customHeight="1">
      <c r="B14" s="36" t="s">
        <v>7</v>
      </c>
      <c r="C14" s="36"/>
      <c r="D14" s="36"/>
      <c r="E14" s="32"/>
      <c r="F14" s="32"/>
      <c r="G14" s="4"/>
    </row>
    <row r="15" spans="2:7" ht="12.75" customHeight="1">
      <c r="B15" s="34" t="s">
        <v>8</v>
      </c>
      <c r="C15" s="34"/>
      <c r="D15" s="34"/>
      <c r="E15" s="18">
        <v>40</v>
      </c>
      <c r="F15" s="18">
        <f>$F$89</f>
        <v>31.25</v>
      </c>
      <c r="G15" s="18">
        <f>E15*F15</f>
        <v>1250</v>
      </c>
    </row>
    <row r="16" spans="2:7" ht="12.75" customHeight="1">
      <c r="B16" s="34" t="s">
        <v>9</v>
      </c>
      <c r="C16" s="34"/>
      <c r="D16" s="34"/>
      <c r="E16" s="18">
        <v>6</v>
      </c>
      <c r="F16" s="18">
        <f>$F$89</f>
        <v>31.25</v>
      </c>
      <c r="G16" s="18">
        <f>E16*F16</f>
        <v>187.5</v>
      </c>
    </row>
    <row r="17" spans="2:7" ht="12.75" customHeight="1">
      <c r="B17" s="36" t="s">
        <v>10</v>
      </c>
      <c r="C17" s="36"/>
      <c r="D17" s="36"/>
      <c r="E17" s="4"/>
      <c r="F17" s="18"/>
      <c r="G17" s="18">
        <v>400</v>
      </c>
    </row>
    <row r="18" spans="2:7" ht="12.75" customHeight="1">
      <c r="B18" s="36" t="s">
        <v>11</v>
      </c>
      <c r="C18" s="36"/>
      <c r="D18" s="36"/>
      <c r="E18" s="4"/>
      <c r="F18" s="18"/>
      <c r="G18" s="18">
        <v>200</v>
      </c>
    </row>
    <row r="19" spans="2:7" ht="12.75" customHeight="1">
      <c r="B19" s="36" t="s">
        <v>12</v>
      </c>
      <c r="C19" s="36"/>
      <c r="D19" s="36"/>
      <c r="E19" s="4"/>
      <c r="F19" s="18"/>
      <c r="G19" s="18">
        <v>200</v>
      </c>
    </row>
    <row r="20" spans="2:7" ht="12.75" customHeight="1">
      <c r="B20" s="36" t="s">
        <v>13</v>
      </c>
      <c r="C20" s="36"/>
      <c r="D20" s="36"/>
      <c r="E20" s="4"/>
      <c r="F20" s="18"/>
      <c r="G20" s="18">
        <v>0</v>
      </c>
    </row>
    <row r="21" spans="2:7" ht="12.75" customHeight="1">
      <c r="B21" s="34"/>
      <c r="C21" s="34"/>
      <c r="D21" s="2"/>
      <c r="E21" s="4"/>
      <c r="F21" s="4"/>
      <c r="G21" s="4"/>
    </row>
    <row r="22" spans="2:7" ht="12.75" customHeight="1">
      <c r="B22" s="36" t="s">
        <v>14</v>
      </c>
      <c r="C22" s="36"/>
      <c r="D22" s="36"/>
      <c r="E22" s="4"/>
      <c r="F22" s="4"/>
      <c r="G22" s="4">
        <f>SUM(G10:G20)</f>
        <v>2534.375</v>
      </c>
    </row>
    <row r="23" spans="2:7" ht="6" customHeight="1">
      <c r="B23" s="5"/>
      <c r="C23" s="5"/>
      <c r="D23" s="5"/>
      <c r="E23" s="4"/>
      <c r="F23" s="4"/>
      <c r="G23" s="4"/>
    </row>
    <row r="24" spans="2:7" ht="15" customHeight="1">
      <c r="B24" s="35" t="s">
        <v>65</v>
      </c>
      <c r="C24" s="35"/>
      <c r="D24" s="35"/>
      <c r="E24" s="9" t="s">
        <v>1</v>
      </c>
      <c r="F24" s="9" t="s">
        <v>44</v>
      </c>
      <c r="G24" s="9" t="s">
        <v>0</v>
      </c>
    </row>
    <row r="25" spans="2:7" ht="12.75" customHeight="1">
      <c r="B25" s="34" t="s">
        <v>15</v>
      </c>
      <c r="C25" s="34"/>
      <c r="D25" s="34"/>
      <c r="E25" s="3"/>
      <c r="F25" s="3"/>
      <c r="G25" s="3"/>
    </row>
    <row r="26" spans="2:7" ht="12.75" customHeight="1">
      <c r="B26" s="34" t="s">
        <v>67</v>
      </c>
      <c r="C26" s="34"/>
      <c r="D26" s="34"/>
      <c r="E26" s="18">
        <v>8</v>
      </c>
      <c r="F26" s="33">
        <f t="shared" ref="F26:F31" si="0">$F$87</f>
        <v>46.875</v>
      </c>
      <c r="G26" s="18">
        <f t="shared" ref="G26:G31" si="1">E26*F26</f>
        <v>375</v>
      </c>
    </row>
    <row r="27" spans="2:7" ht="12.75" customHeight="1">
      <c r="B27" s="34" t="s">
        <v>68</v>
      </c>
      <c r="C27" s="34"/>
      <c r="D27" s="34"/>
      <c r="E27" s="18">
        <v>4</v>
      </c>
      <c r="F27" s="33">
        <f t="shared" si="0"/>
        <v>46.875</v>
      </c>
      <c r="G27" s="18">
        <f t="shared" si="1"/>
        <v>187.5</v>
      </c>
    </row>
    <row r="28" spans="2:7" ht="12.75" customHeight="1">
      <c r="B28" s="34" t="s">
        <v>69</v>
      </c>
      <c r="C28" s="34"/>
      <c r="D28" s="34"/>
      <c r="E28" s="18">
        <v>12</v>
      </c>
      <c r="F28" s="33">
        <f t="shared" si="0"/>
        <v>46.875</v>
      </c>
      <c r="G28" s="18">
        <f t="shared" si="1"/>
        <v>562.5</v>
      </c>
    </row>
    <row r="29" spans="2:7" ht="12.75" customHeight="1">
      <c r="B29" s="34" t="s">
        <v>70</v>
      </c>
      <c r="C29" s="34"/>
      <c r="D29" s="34"/>
      <c r="E29" s="18">
        <v>16</v>
      </c>
      <c r="F29" s="33">
        <f t="shared" si="0"/>
        <v>46.875</v>
      </c>
      <c r="G29" s="18">
        <f t="shared" si="1"/>
        <v>750</v>
      </c>
    </row>
    <row r="30" spans="2:7" ht="12.75" customHeight="1">
      <c r="B30" s="34" t="s">
        <v>71</v>
      </c>
      <c r="C30" s="34"/>
      <c r="D30" s="34"/>
      <c r="E30" s="18">
        <v>16</v>
      </c>
      <c r="F30" s="33">
        <f t="shared" si="0"/>
        <v>46.875</v>
      </c>
      <c r="G30" s="18">
        <f t="shared" si="1"/>
        <v>750</v>
      </c>
    </row>
    <row r="31" spans="2:7" ht="12.75" customHeight="1">
      <c r="B31" s="34" t="s">
        <v>72</v>
      </c>
      <c r="C31" s="34"/>
      <c r="D31" s="34"/>
      <c r="E31" s="18">
        <v>12</v>
      </c>
      <c r="F31" s="33">
        <f t="shared" si="0"/>
        <v>46.875</v>
      </c>
      <c r="G31" s="18">
        <f t="shared" si="1"/>
        <v>562.5</v>
      </c>
    </row>
    <row r="32" spans="2:7" ht="12.75" customHeight="1">
      <c r="B32" s="38"/>
      <c r="C32" s="38"/>
      <c r="D32" s="38"/>
      <c r="E32" s="38"/>
      <c r="F32" s="38"/>
      <c r="G32" s="38"/>
    </row>
    <row r="33" spans="2:7" ht="12.75" customHeight="1">
      <c r="B33" s="36" t="s">
        <v>66</v>
      </c>
      <c r="C33" s="36"/>
      <c r="D33" s="36"/>
      <c r="E33" s="3"/>
      <c r="F33" s="3"/>
      <c r="G33" s="4">
        <f>SUM(G26:G31)</f>
        <v>3187.5</v>
      </c>
    </row>
    <row r="34" spans="2:7" ht="5.0999999999999996" customHeight="1">
      <c r="B34" s="6"/>
      <c r="C34" s="6"/>
      <c r="D34" s="6"/>
      <c r="E34" s="6"/>
      <c r="F34" s="6"/>
      <c r="G34" s="6"/>
    </row>
    <row r="35" spans="2:7" ht="15" customHeight="1">
      <c r="B35" s="35" t="s">
        <v>73</v>
      </c>
      <c r="C35" s="35"/>
      <c r="D35" s="35"/>
      <c r="E35" s="9" t="s">
        <v>1</v>
      </c>
      <c r="F35" s="9" t="s">
        <v>44</v>
      </c>
      <c r="G35" s="9" t="s">
        <v>0</v>
      </c>
    </row>
    <row r="36" spans="2:7" ht="12.75" customHeight="1">
      <c r="B36" s="34" t="s">
        <v>16</v>
      </c>
      <c r="C36" s="34"/>
      <c r="D36" s="34"/>
      <c r="E36" s="18">
        <v>16</v>
      </c>
      <c r="F36" s="18">
        <f>$F$86</f>
        <v>62.5</v>
      </c>
      <c r="G36" s="18">
        <f>E36*F36</f>
        <v>1000</v>
      </c>
    </row>
    <row r="37" spans="2:7" ht="12.75" customHeight="1">
      <c r="B37" s="34" t="s">
        <v>45</v>
      </c>
      <c r="C37" s="34"/>
      <c r="D37" s="34"/>
      <c r="E37" s="2"/>
      <c r="F37" s="2"/>
      <c r="G37" s="18">
        <v>2500</v>
      </c>
    </row>
    <row r="38" spans="2:7" ht="12.75" customHeight="1">
      <c r="B38" s="34" t="s">
        <v>17</v>
      </c>
      <c r="C38" s="34"/>
      <c r="D38" s="34"/>
      <c r="E38" s="18">
        <v>2</v>
      </c>
      <c r="F38" s="18">
        <f>$F$86</f>
        <v>62.5</v>
      </c>
      <c r="G38" s="18">
        <f>E38*F38</f>
        <v>125</v>
      </c>
    </row>
    <row r="39" spans="2:7" ht="12.75" customHeight="1">
      <c r="B39" s="37" t="s">
        <v>18</v>
      </c>
      <c r="C39" s="37"/>
      <c r="D39" s="37"/>
      <c r="E39" s="4"/>
      <c r="F39" s="4"/>
      <c r="G39" s="4"/>
    </row>
    <row r="40" spans="2:7" ht="12.75" customHeight="1">
      <c r="B40" s="34" t="s">
        <v>74</v>
      </c>
      <c r="C40" s="34"/>
      <c r="D40" s="34"/>
      <c r="E40" s="18">
        <v>4</v>
      </c>
      <c r="F40" s="33">
        <f>F87</f>
        <v>46.875</v>
      </c>
      <c r="G40" s="18">
        <f>E40*F40</f>
        <v>187.5</v>
      </c>
    </row>
    <row r="41" spans="2:7" ht="12.75" customHeight="1">
      <c r="B41" s="34" t="s">
        <v>75</v>
      </c>
      <c r="C41" s="34"/>
      <c r="D41" s="34"/>
      <c r="E41" s="18">
        <v>16</v>
      </c>
      <c r="F41" s="33">
        <f>F89</f>
        <v>31.25</v>
      </c>
      <c r="G41" s="18">
        <f>E41*F41</f>
        <v>500</v>
      </c>
    </row>
    <row r="42" spans="2:7" ht="12.75" customHeight="1">
      <c r="B42" s="34" t="s">
        <v>56</v>
      </c>
      <c r="C42" s="34"/>
      <c r="D42" s="34"/>
      <c r="E42" s="4"/>
      <c r="F42" s="4"/>
      <c r="G42" s="18">
        <v>3000</v>
      </c>
    </row>
    <row r="43" spans="2:7" ht="12.75" customHeight="1">
      <c r="B43" s="34" t="s">
        <v>19</v>
      </c>
      <c r="C43" s="34"/>
      <c r="D43" s="34"/>
      <c r="E43" s="4"/>
      <c r="F43" s="4"/>
      <c r="G43" s="18">
        <v>2000</v>
      </c>
    </row>
    <row r="44" spans="2:7" ht="12.75" customHeight="1">
      <c r="B44" s="34" t="s">
        <v>20</v>
      </c>
      <c r="C44" s="34"/>
      <c r="D44" s="34"/>
      <c r="E44" s="4"/>
      <c r="F44" s="4"/>
      <c r="G44" s="18">
        <v>1500</v>
      </c>
    </row>
    <row r="45" spans="2:7" ht="12.75" customHeight="1">
      <c r="B45" s="34" t="s">
        <v>57</v>
      </c>
      <c r="C45" s="34"/>
      <c r="D45" s="34"/>
      <c r="E45" s="4"/>
      <c r="F45" s="4"/>
      <c r="G45" s="18">
        <v>3000</v>
      </c>
    </row>
    <row r="46" spans="2:7" ht="12.75" customHeight="1">
      <c r="B46" s="34" t="s">
        <v>13</v>
      </c>
      <c r="C46" s="34"/>
      <c r="D46" s="34"/>
      <c r="E46" s="4"/>
      <c r="F46" s="4"/>
      <c r="G46" s="19">
        <v>0</v>
      </c>
    </row>
    <row r="47" spans="2:7" ht="12.75" customHeight="1">
      <c r="B47" s="38"/>
      <c r="C47" s="38"/>
      <c r="D47" s="38"/>
      <c r="E47" s="38"/>
      <c r="F47" s="38"/>
      <c r="G47" s="38"/>
    </row>
    <row r="48" spans="2:7" ht="12.75" customHeight="1">
      <c r="B48" s="36" t="s">
        <v>21</v>
      </c>
      <c r="C48" s="36"/>
      <c r="D48" s="5"/>
      <c r="E48" s="4"/>
      <c r="F48" s="4"/>
      <c r="G48" s="4">
        <f>SUM(G36:G47)</f>
        <v>13812.5</v>
      </c>
    </row>
    <row r="49" spans="2:7" ht="3" customHeight="1">
      <c r="B49" s="5"/>
      <c r="C49" s="5"/>
      <c r="D49" s="5"/>
      <c r="E49" s="4"/>
      <c r="F49" s="4"/>
      <c r="G49" s="4"/>
    </row>
    <row r="50" spans="2:7" ht="15" customHeight="1">
      <c r="B50" s="35" t="s">
        <v>76</v>
      </c>
      <c r="C50" s="35"/>
      <c r="D50" s="35"/>
      <c r="E50" s="9" t="s">
        <v>1</v>
      </c>
      <c r="F50" s="9" t="s">
        <v>44</v>
      </c>
      <c r="G50" s="9" t="s">
        <v>0</v>
      </c>
    </row>
    <row r="51" spans="2:7" ht="12.75" customHeight="1">
      <c r="B51" s="34" t="s">
        <v>22</v>
      </c>
      <c r="C51" s="34"/>
      <c r="D51" s="34"/>
      <c r="E51" s="34"/>
      <c r="F51" s="34"/>
      <c r="G51" s="34"/>
    </row>
    <row r="52" spans="2:7" ht="12.75" customHeight="1">
      <c r="B52" s="34" t="s">
        <v>23</v>
      </c>
      <c r="C52" s="34"/>
      <c r="D52" s="34"/>
      <c r="E52" s="18">
        <v>1</v>
      </c>
      <c r="F52" s="33">
        <f>$F$87</f>
        <v>46.875</v>
      </c>
      <c r="G52" s="18">
        <f t="shared" ref="G52:G57" si="2">E52*F52</f>
        <v>46.875</v>
      </c>
    </row>
    <row r="53" spans="2:7" ht="12.75" customHeight="1">
      <c r="B53" s="34" t="s">
        <v>24</v>
      </c>
      <c r="C53" s="34"/>
      <c r="D53" s="34"/>
      <c r="E53" s="18">
        <v>2</v>
      </c>
      <c r="F53" s="33">
        <f>$F$87</f>
        <v>46.875</v>
      </c>
      <c r="G53" s="18">
        <f t="shared" si="2"/>
        <v>93.75</v>
      </c>
    </row>
    <row r="54" spans="2:7" ht="12.75" customHeight="1">
      <c r="B54" s="34" t="s">
        <v>25</v>
      </c>
      <c r="C54" s="34"/>
      <c r="D54" s="34"/>
      <c r="E54" s="18">
        <v>2</v>
      </c>
      <c r="F54" s="33">
        <f>$F$87</f>
        <v>46.875</v>
      </c>
      <c r="G54" s="18">
        <f t="shared" si="2"/>
        <v>93.75</v>
      </c>
    </row>
    <row r="55" spans="2:7" ht="12.75" customHeight="1">
      <c r="B55" s="34" t="s">
        <v>26</v>
      </c>
      <c r="C55" s="34"/>
      <c r="D55" s="34"/>
      <c r="E55" s="18">
        <v>4</v>
      </c>
      <c r="F55" s="18">
        <f>$F$89</f>
        <v>31.25</v>
      </c>
      <c r="G55" s="18">
        <f t="shared" si="2"/>
        <v>125</v>
      </c>
    </row>
    <row r="56" spans="2:7" ht="12.75" customHeight="1">
      <c r="B56" s="34" t="s">
        <v>27</v>
      </c>
      <c r="C56" s="34"/>
      <c r="D56" s="34"/>
      <c r="E56" s="18">
        <v>1</v>
      </c>
      <c r="F56" s="18">
        <f>$F$89</f>
        <v>31.25</v>
      </c>
      <c r="G56" s="18">
        <f t="shared" si="2"/>
        <v>31.25</v>
      </c>
    </row>
    <row r="57" spans="2:7" ht="12.75" customHeight="1">
      <c r="B57" s="34" t="s">
        <v>28</v>
      </c>
      <c r="C57" s="34"/>
      <c r="D57" s="34"/>
      <c r="E57" s="18">
        <v>1</v>
      </c>
      <c r="F57" s="18">
        <f>$F$89</f>
        <v>31.25</v>
      </c>
      <c r="G57" s="18">
        <f t="shared" si="2"/>
        <v>31.25</v>
      </c>
    </row>
    <row r="58" spans="2:7" ht="12.75" customHeight="1">
      <c r="B58" s="34" t="s">
        <v>29</v>
      </c>
      <c r="C58" s="34"/>
      <c r="D58" s="34"/>
      <c r="E58" s="18"/>
      <c r="F58" s="18"/>
      <c r="G58" s="18">
        <v>1500</v>
      </c>
    </row>
    <row r="59" spans="2:7" ht="12.75" customHeight="1">
      <c r="B59" s="38"/>
      <c r="C59" s="38"/>
      <c r="D59" s="38"/>
      <c r="E59" s="38"/>
      <c r="F59" s="38"/>
      <c r="G59" s="38"/>
    </row>
    <row r="60" spans="2:7" ht="12.75" customHeight="1">
      <c r="B60" s="36" t="s">
        <v>30</v>
      </c>
      <c r="C60" s="36"/>
      <c r="D60" s="36"/>
      <c r="E60" s="36"/>
      <c r="F60" s="36"/>
      <c r="G60" s="4">
        <f>SUM(G52:G58)</f>
        <v>1921.875</v>
      </c>
    </row>
    <row r="61" spans="2:7" ht="5.0999999999999996" customHeight="1">
      <c r="B61" s="10"/>
      <c r="C61" s="10"/>
      <c r="D61" s="10"/>
      <c r="E61" s="11"/>
      <c r="F61" s="11"/>
      <c r="G61" s="11"/>
    </row>
    <row r="62" spans="2:7" ht="15" customHeight="1">
      <c r="B62" s="35" t="s">
        <v>77</v>
      </c>
      <c r="C62" s="35"/>
      <c r="D62" s="35"/>
      <c r="E62" s="9" t="s">
        <v>1</v>
      </c>
      <c r="F62" s="9" t="s">
        <v>44</v>
      </c>
      <c r="G62" s="9" t="s">
        <v>0</v>
      </c>
    </row>
    <row r="63" spans="2:7" ht="12.75" customHeight="1">
      <c r="B63" s="34" t="s">
        <v>31</v>
      </c>
      <c r="C63" s="34"/>
      <c r="D63" s="34"/>
      <c r="E63" s="34"/>
      <c r="F63" s="34"/>
      <c r="G63" s="34"/>
    </row>
    <row r="64" spans="2:7" ht="12.75" customHeight="1">
      <c r="B64" s="34" t="s">
        <v>78</v>
      </c>
      <c r="C64" s="34"/>
      <c r="D64" s="34"/>
      <c r="E64" s="18"/>
      <c r="F64" s="18">
        <f>F89</f>
        <v>31.25</v>
      </c>
      <c r="G64" s="18">
        <f t="shared" ref="G64:G71" si="3">E64*F64</f>
        <v>0</v>
      </c>
    </row>
    <row r="65" spans="2:7" ht="12.75" customHeight="1">
      <c r="B65" s="34" t="s">
        <v>79</v>
      </c>
      <c r="C65" s="34"/>
      <c r="D65" s="34"/>
      <c r="E65" s="18"/>
      <c r="F65" s="33">
        <f>F88</f>
        <v>93.75</v>
      </c>
      <c r="G65" s="18">
        <f t="shared" si="3"/>
        <v>0</v>
      </c>
    </row>
    <row r="66" spans="2:7" ht="12.75" customHeight="1">
      <c r="B66" s="34" t="s">
        <v>80</v>
      </c>
      <c r="C66" s="34"/>
      <c r="D66" s="34"/>
      <c r="E66" s="18">
        <v>240</v>
      </c>
      <c r="F66" s="18">
        <f>F89</f>
        <v>31.25</v>
      </c>
      <c r="G66" s="18">
        <f t="shared" si="3"/>
        <v>7500</v>
      </c>
    </row>
    <row r="67" spans="2:7" ht="12.75" customHeight="1">
      <c r="B67" s="34" t="s">
        <v>81</v>
      </c>
      <c r="C67" s="34"/>
      <c r="D67" s="34"/>
      <c r="E67" s="18"/>
      <c r="F67" s="18">
        <f>F89</f>
        <v>31.25</v>
      </c>
      <c r="G67" s="18">
        <f t="shared" si="3"/>
        <v>0</v>
      </c>
    </row>
    <row r="68" spans="2:7" ht="12.75" customHeight="1">
      <c r="B68" s="34" t="s">
        <v>32</v>
      </c>
      <c r="C68" s="34"/>
      <c r="D68" s="34"/>
      <c r="E68" s="18">
        <v>8</v>
      </c>
      <c r="F68" s="33">
        <f>F87</f>
        <v>46.875</v>
      </c>
      <c r="G68" s="18">
        <f t="shared" si="3"/>
        <v>375</v>
      </c>
    </row>
    <row r="69" spans="2:7" ht="12.75" customHeight="1">
      <c r="B69" s="34" t="s">
        <v>33</v>
      </c>
      <c r="C69" s="34"/>
      <c r="D69" s="34"/>
      <c r="E69" s="18">
        <v>9</v>
      </c>
      <c r="F69" s="33">
        <f>F89</f>
        <v>31.25</v>
      </c>
      <c r="G69" s="18">
        <f t="shared" si="3"/>
        <v>281.25</v>
      </c>
    </row>
    <row r="70" spans="2:7" ht="12.75" customHeight="1">
      <c r="B70" s="34" t="s">
        <v>82</v>
      </c>
      <c r="C70" s="34"/>
      <c r="D70" s="34"/>
      <c r="E70" s="18"/>
      <c r="F70" s="18">
        <f>F89</f>
        <v>31.25</v>
      </c>
      <c r="G70" s="18">
        <f t="shared" si="3"/>
        <v>0</v>
      </c>
    </row>
    <row r="71" spans="2:7" ht="12.75" customHeight="1">
      <c r="B71" s="34" t="s">
        <v>83</v>
      </c>
      <c r="C71" s="34"/>
      <c r="D71" s="34"/>
      <c r="E71" s="18">
        <v>8</v>
      </c>
      <c r="F71" s="18">
        <f>F89</f>
        <v>31.25</v>
      </c>
      <c r="G71" s="18">
        <f t="shared" si="3"/>
        <v>250</v>
      </c>
    </row>
    <row r="72" spans="2:7" ht="12.75" customHeight="1">
      <c r="B72" s="41"/>
      <c r="C72" s="41"/>
      <c r="D72" s="41"/>
      <c r="E72" s="41"/>
      <c r="F72" s="41"/>
      <c r="G72" s="41"/>
    </row>
    <row r="73" spans="2:7" ht="12" customHeight="1">
      <c r="B73" s="36" t="s">
        <v>34</v>
      </c>
      <c r="C73" s="36"/>
      <c r="D73" s="5"/>
      <c r="E73" s="4"/>
      <c r="F73" s="4"/>
      <c r="G73" s="4">
        <f>SUM(G64:G71)</f>
        <v>8406.25</v>
      </c>
    </row>
    <row r="74" spans="2:7" ht="6" customHeight="1">
      <c r="B74" s="5"/>
      <c r="C74" s="5"/>
      <c r="D74" s="5"/>
      <c r="E74" s="4"/>
      <c r="F74" s="4"/>
      <c r="G74" s="4"/>
    </row>
    <row r="75" spans="2:7" ht="15" customHeight="1">
      <c r="B75" s="35" t="s">
        <v>84</v>
      </c>
      <c r="C75" s="35"/>
      <c r="D75" s="35"/>
      <c r="E75" s="9" t="s">
        <v>1</v>
      </c>
      <c r="F75" s="9" t="s">
        <v>44</v>
      </c>
      <c r="G75" s="9" t="s">
        <v>0</v>
      </c>
    </row>
    <row r="76" spans="2:7" ht="12.75" customHeight="1">
      <c r="B76" s="34" t="s">
        <v>35</v>
      </c>
      <c r="C76" s="34"/>
      <c r="D76" s="34"/>
      <c r="E76" s="34"/>
      <c r="F76" s="34"/>
      <c r="G76" s="19">
        <v>20000</v>
      </c>
    </row>
    <row r="77" spans="2:7" ht="12.75" customHeight="1">
      <c r="B77" s="34" t="s">
        <v>36</v>
      </c>
      <c r="C77" s="34"/>
      <c r="D77" s="34"/>
      <c r="E77" s="34"/>
      <c r="F77" s="34"/>
      <c r="G77" s="18">
        <f>E77*F77</f>
        <v>0</v>
      </c>
    </row>
    <row r="78" spans="2:7" ht="12.75" customHeight="1">
      <c r="B78" s="38"/>
      <c r="C78" s="38"/>
      <c r="D78" s="38"/>
      <c r="E78" s="38"/>
      <c r="F78" s="38"/>
      <c r="G78" s="38"/>
    </row>
    <row r="79" spans="2:7" ht="12.75" customHeight="1">
      <c r="B79" s="36" t="s">
        <v>37</v>
      </c>
      <c r="C79" s="36"/>
      <c r="D79" s="36"/>
      <c r="E79" s="36"/>
      <c r="F79" s="36"/>
      <c r="G79" s="4">
        <f>SUM(G76:G77)</f>
        <v>20000</v>
      </c>
    </row>
    <row r="80" spans="2:7" ht="5.0999999999999996" customHeight="1">
      <c r="B80" s="34"/>
      <c r="C80" s="34"/>
      <c r="D80" s="2"/>
      <c r="E80" s="3"/>
      <c r="F80" s="3"/>
      <c r="G80" s="3"/>
    </row>
    <row r="81" spans="2:7" ht="24.9" customHeight="1">
      <c r="B81" s="36" t="s">
        <v>46</v>
      </c>
      <c r="C81" s="36"/>
      <c r="D81" s="5"/>
      <c r="E81" s="3"/>
      <c r="F81" s="3"/>
      <c r="G81" s="7">
        <f>SUM(G22,G33,G48,G60,G73,G79)</f>
        <v>49862.5</v>
      </c>
    </row>
    <row r="84" spans="2:7" ht="10.8" thickBot="1"/>
    <row r="85" spans="2:7" s="8" customFormat="1" ht="13.2">
      <c r="B85" s="39" t="s">
        <v>53</v>
      </c>
      <c r="C85" s="40" t="s">
        <v>38</v>
      </c>
      <c r="D85" s="24" t="s">
        <v>39</v>
      </c>
      <c r="E85" s="24" t="s">
        <v>54</v>
      </c>
      <c r="F85" s="25" t="s">
        <v>40</v>
      </c>
    </row>
    <row r="86" spans="2:7" s="8" customFormat="1" ht="11.4">
      <c r="B86" s="20" t="s">
        <v>43</v>
      </c>
      <c r="C86" s="21">
        <v>100000</v>
      </c>
      <c r="D86" s="26">
        <f>C86/200</f>
        <v>500</v>
      </c>
      <c r="E86" s="26">
        <f>D86*1.5</f>
        <v>750</v>
      </c>
      <c r="F86" s="27">
        <f>D86/8</f>
        <v>62.5</v>
      </c>
    </row>
    <row r="87" spans="2:7" s="8" customFormat="1" ht="11.4">
      <c r="B87" s="20" t="s">
        <v>42</v>
      </c>
      <c r="C87" s="21">
        <v>75000</v>
      </c>
      <c r="D87" s="26">
        <f>C87/200</f>
        <v>375</v>
      </c>
      <c r="E87" s="26">
        <f>D87*1.5</f>
        <v>562.5</v>
      </c>
      <c r="F87" s="28">
        <f>D87/8</f>
        <v>46.875</v>
      </c>
    </row>
    <row r="88" spans="2:7" s="8" customFormat="1" ht="11.4">
      <c r="B88" s="20" t="s">
        <v>63</v>
      </c>
      <c r="C88" s="21"/>
      <c r="D88" s="26">
        <v>750</v>
      </c>
      <c r="E88" s="26">
        <f>D88*1.5</f>
        <v>1125</v>
      </c>
      <c r="F88" s="28">
        <f>D88/8</f>
        <v>93.75</v>
      </c>
    </row>
    <row r="89" spans="2:7" s="8" customFormat="1" ht="12" thickBot="1">
      <c r="B89" s="22" t="s">
        <v>41</v>
      </c>
      <c r="C89" s="23">
        <v>50000</v>
      </c>
      <c r="D89" s="29">
        <f>C89/200</f>
        <v>250</v>
      </c>
      <c r="E89" s="29">
        <f>D89*1.5</f>
        <v>375</v>
      </c>
      <c r="F89" s="30">
        <f>D89/8</f>
        <v>31.25</v>
      </c>
    </row>
  </sheetData>
  <mergeCells count="71">
    <mergeCell ref="B72:G72"/>
    <mergeCell ref="B76:F76"/>
    <mergeCell ref="B77:F77"/>
    <mergeCell ref="B75:D75"/>
    <mergeCell ref="B65:D65"/>
    <mergeCell ref="B66:D66"/>
    <mergeCell ref="B67:D67"/>
    <mergeCell ref="B68:D68"/>
    <mergeCell ref="B69:D69"/>
    <mergeCell ref="B21:C21"/>
    <mergeCell ref="B30:D30"/>
    <mergeCell ref="B31:D31"/>
    <mergeCell ref="B33:D33"/>
    <mergeCell ref="B32:G32"/>
    <mergeCell ref="B80:C80"/>
    <mergeCell ref="B81:C81"/>
    <mergeCell ref="B85:C85"/>
    <mergeCell ref="B8:D8"/>
    <mergeCell ref="B13:D13"/>
    <mergeCell ref="B15:D15"/>
    <mergeCell ref="B9:D9"/>
    <mergeCell ref="B10:D10"/>
    <mergeCell ref="B73:C73"/>
    <mergeCell ref="B55:D55"/>
    <mergeCell ref="B17:D17"/>
    <mergeCell ref="B18:D18"/>
    <mergeCell ref="B19:D19"/>
    <mergeCell ref="B20:D20"/>
    <mergeCell ref="B22:D22"/>
    <mergeCell ref="B24:D24"/>
    <mergeCell ref="B78:G78"/>
    <mergeCell ref="B48:C48"/>
    <mergeCell ref="B79:F79"/>
    <mergeCell ref="B60:F60"/>
    <mergeCell ref="B62:D62"/>
    <mergeCell ref="B63:G63"/>
    <mergeCell ref="B64:D64"/>
    <mergeCell ref="B70:D70"/>
    <mergeCell ref="B50:D50"/>
    <mergeCell ref="B52:D52"/>
    <mergeCell ref="B53:D53"/>
    <mergeCell ref="B54:D54"/>
    <mergeCell ref="B51:G51"/>
    <mergeCell ref="B56:D56"/>
    <mergeCell ref="B57:D57"/>
    <mergeCell ref="B71:D71"/>
    <mergeCell ref="B59:G59"/>
    <mergeCell ref="B26:D26"/>
    <mergeCell ref="B27:D27"/>
    <mergeCell ref="B28:D28"/>
    <mergeCell ref="B29:D29"/>
    <mergeCell ref="B45:D45"/>
    <mergeCell ref="B58:D58"/>
    <mergeCell ref="B35:D35"/>
    <mergeCell ref="B36:D36"/>
    <mergeCell ref="B46:D46"/>
    <mergeCell ref="B47:G47"/>
    <mergeCell ref="B7:C7"/>
    <mergeCell ref="B11:D11"/>
    <mergeCell ref="B12:D12"/>
    <mergeCell ref="B14:D14"/>
    <mergeCell ref="B16:D16"/>
    <mergeCell ref="B25:D25"/>
    <mergeCell ref="B41:D41"/>
    <mergeCell ref="B42:D42"/>
    <mergeCell ref="B43:D43"/>
    <mergeCell ref="B44:D44"/>
    <mergeCell ref="B37:D37"/>
    <mergeCell ref="B38:D38"/>
    <mergeCell ref="B39:D39"/>
    <mergeCell ref="B40:D40"/>
  </mergeCells>
  <phoneticPr fontId="2" type="noConversion"/>
  <pageMargins left="0.23622047244094491" right="0.19685039370078741" top="0.72211111111111115" bottom="1.1315555555555556" header="0.15748031496062992" footer="0"/>
  <pageSetup paperSize="9" scale="67" fitToHeight="2" orientation="portrait" r:id="rId1"/>
  <headerFooter alignWithMargins="0">
    <oddHeader>&amp;C&amp;"Open Sans,Bold"&amp;14&amp;K00+000
Incident Cost Calculator from Incidentcontrolroom.com®</oddHeader>
    <oddFooter xml:space="preserve">&amp;C&amp;"Arial,Bold"&amp;K00+000Prepared by David McCarthy - Founder &amp; CEO Incidentcontrolroom.com™ &amp;D
To minimise the cost of incidents contact us today
www.incidentcontrolroom.com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How to Use this Template</vt:lpstr>
      <vt:lpstr>Incident Cost Calculator</vt:lpstr>
      <vt:lpstr>'How to Use this Template'!Print_Area</vt:lpstr>
    </vt:vector>
  </TitlesOfParts>
  <Manager/>
  <Company/>
  <LinksUpToDate>false</LinksUpToDate>
  <SharedDoc>false</SharedDoc>
  <HyperlinkBase>www.incidentcontrolroom.com</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of Incidents Calculator</dc:title>
  <dc:subject>Cost of Incidents Calculator</dc:subject>
  <dc:creator>David McCarthy - CEO Incidentcontrolroom.com®</dc:creator>
  <cp:keywords/>
  <dc:description>The content of this document is provided for information purposes only. No legal liability or other responsibility is accepted by or on behalf of Incidentcontrolroom.com® for any errors, omissions, or statements either on our website, or within this content. Incidentcontrolroom.com® accepts no responsibility for any loss, damage or inconvenience caused as a result of reliance on such information.</dc:description>
  <cp:lastModifiedBy>HRogers</cp:lastModifiedBy>
  <cp:lastPrinted>2016-09-29T13:31:49Z</cp:lastPrinted>
  <dcterms:created xsi:type="dcterms:W3CDTF">2002-09-02T18:18:22Z</dcterms:created>
  <dcterms:modified xsi:type="dcterms:W3CDTF">2016-09-29T13:53:10Z</dcterms:modified>
  <cp:category/>
</cp:coreProperties>
</file>